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8850" activeTab="0"/>
  </bookViews>
  <sheets>
    <sheet name="รายงานผลการใช้จ่ายงบประมาณ" sheetId="1" r:id="rId1"/>
  </sheets>
  <definedNames>
    <definedName name="_xlnm.Print_Titles" localSheetId="0">'รายงานผลการใช้จ่ายงบประมาณ'!$5:$6</definedName>
  </definedNames>
  <calcPr fullCalcOnLoad="1"/>
</workbook>
</file>

<file path=xl/sharedStrings.xml><?xml version="1.0" encoding="utf-8"?>
<sst xmlns="http://schemas.openxmlformats.org/spreadsheetml/2006/main" count="87" uniqueCount="60">
  <si>
    <t>ที่</t>
  </si>
  <si>
    <t>โครงการรณรงค์ป้องกัน และแก้ไขปัญหาอุบัติเหตุทางถนน</t>
  </si>
  <si>
    <t>โครงการตำรวจประสานโรงเรียน(1 ตำรวจ 1 โรงเรียน)</t>
  </si>
  <si>
    <t>โครงการปราบปรามการค้ายาเสพติด</t>
  </si>
  <si>
    <t xml:space="preserve">       - ค่าสาธารณูปโภค</t>
  </si>
  <si>
    <t xml:space="preserve">       - น้ำมันเชื้อเพลิง</t>
  </si>
  <si>
    <t xml:space="preserve">       - ค่าวัสดุสำนักงาน</t>
  </si>
  <si>
    <t xml:space="preserve">ช่วงเทศกาลสำคัญ </t>
  </si>
  <si>
    <t xml:space="preserve">       - เทศกาลปีใหม่ 2567</t>
  </si>
  <si>
    <t xml:space="preserve">       - ค่าล่วงเวลา OT</t>
  </si>
  <si>
    <t xml:space="preserve">       - ค่าซ่อมแซมยานพาหนะ</t>
  </si>
  <si>
    <t xml:space="preserve">       - ค่าจ้างเหมาบริการ</t>
  </si>
  <si>
    <t xml:space="preserve">       - ค่าวัสดุสำนักงาน (จราจร)</t>
  </si>
  <si>
    <t xml:space="preserve">       - ค่าอาหารผู้ต้องหา</t>
  </si>
  <si>
    <t xml:space="preserve">       - ค่าเบี้ยเลี้ยงการเดินทางไปราชการ</t>
  </si>
  <si>
    <t xml:space="preserve">ค่าน้ำมันเชื้อเพลิงสำหรับรถยนต์เช่า รถยนต์ตู้โดยสาร (ทดแทน)ฯ และรถยนต์เอนกประสงค์ (ทดแทน) </t>
  </si>
  <si>
    <t>รวม</t>
  </si>
  <si>
    <t>รายการ</t>
  </si>
  <si>
    <t xml:space="preserve">       - งบปฏิรูปงานสอบสวน</t>
  </si>
  <si>
    <t xml:space="preserve">       - ค่าเครื่องแบบ</t>
  </si>
  <si>
    <t>7.2 โครงการบริหารจัดการสกัดกั้นยาเสพติด (Heart Land)</t>
  </si>
  <si>
    <t>7.3 โครงการสลายโครงสร้างเครือข่ายผู้มีอิทธิพลฯ ที่เกี่ยวข้องกับยาเสพติด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</si>
  <si>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</si>
  <si>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</si>
  <si>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</si>
  <si>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</si>
  <si>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</si>
  <si>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 xml:space="preserve"> ข้อมูล ณ วันที่ 31 มีนาคม พ.ศ. 2567</t>
  </si>
  <si>
    <t>ไม่มี</t>
  </si>
  <si>
    <t>โครงการสร้างเครือข่ายการมีส่วนร่วมของประชาชนในการป้องกันอาชญากรรมระดับตำบล</t>
  </si>
  <si>
    <t xml:space="preserve">     - ภารกิจชุมชนสัมพันธ์ ค่าล่วงเวลา OT</t>
  </si>
  <si>
    <t xml:space="preserve">     - ภารกิจชุมชนสัมพันธ์ ค่าตอบแทนอาสาสมัครตำรวจบ้าน</t>
  </si>
  <si>
    <t xml:space="preserve">      -  ค่าน้ำมันเชื้อเพลิง</t>
  </si>
  <si>
    <t xml:space="preserve">      - ค่าใช้จ่ายการประชุม</t>
  </si>
  <si>
    <t>7.1 โครงการปิดล้อมตรวจค้นเป้าหมายยาเสพติดเพื่อป้องกัน</t>
  </si>
  <si>
    <t>การแพร่ระบาดยาเสพติด</t>
  </si>
  <si>
    <t>ดำเนินการเบิกจ่าย</t>
  </si>
  <si>
    <t>รวมเบิก</t>
  </si>
  <si>
    <t xml:space="preserve">             จึงเรียนมาเพื่อโปรดทราบ</t>
  </si>
  <si>
    <t>เจ้าหน้าที่การเงิน</t>
  </si>
  <si>
    <r>
      <rPr>
        <sz val="16"/>
        <color indexed="9"/>
        <rFont val="TH SarabunPSK"/>
        <family val="2"/>
      </rPr>
      <t>"</t>
    </r>
    <r>
      <rPr>
        <sz val="16"/>
        <color indexed="8"/>
        <rFont val="TH SarabunPSK"/>
        <family val="2"/>
      </rPr>
      <t>- รับทราบ</t>
    </r>
  </si>
  <si>
    <t xml:space="preserve">           พ.ต.อ.</t>
  </si>
  <si>
    <t>ประจำปีงบประมาณ พ.ศ. 2567 ไตรมาสที่ 1 - 2</t>
  </si>
  <si>
    <t>ต.ค.66</t>
  </si>
  <si>
    <t>พ.ย.66</t>
  </si>
  <si>
    <t>ธ.ค.66</t>
  </si>
  <si>
    <t>ม.ค.67</t>
  </si>
  <si>
    <t>ก.พ.67</t>
  </si>
  <si>
    <t>มี.ค.67</t>
  </si>
  <si>
    <t>รายงานผลการใช้จ่ายงบประมาณ สถานีตำรวจภูธรแกลง</t>
  </si>
  <si>
    <t>เรียน ผกก.สภ.แกลง</t>
  </si>
  <si>
    <t xml:space="preserve">            ตามแผนการใช้งบประมาณ และยอดการจัดสรรงบประมาณให้กับสถานีตำรวจเพื่อใช้ในการขับเคลื่อนภารกิจหลักของสถานีตำรวจ งบประมาณไตรมาส 1 และ 2 ที่ผ่านมา งบประมาณค่าสาธารณูปโภค ซึ่งประกอบด้วยค่าน้ำ ค่าไฟ ค่าไปรษณีย์ ค่าโทรศัพท์ เป็นต้น ไม่เพียงพอต่อการเบิกจ่าย จึงดำเนินการปรับงบประมาณค่าเบี้ยเลี้ยงของเจ้าหน้าที่มาใช้ในการเบิกจ่าย  เพื่อให้เพียงพอต่อการเบิกจ่ายตามตารางข้อมูลที่ปรากฎนี้  และมีงบประมาณเพียงพอสำหรับการเบิกจ่าย</t>
  </si>
  <si>
    <t>ด.ต.หญิง</t>
  </si>
  <si>
    <t>( บุศรินทร์ วัฒนเบญจโสภา )</t>
  </si>
  <si>
    <t>ผบ.หมู่ (ป.) สภ.แกลง</t>
  </si>
  <si>
    <t>( เสฏฐพงศ์ สุประเพียร )</t>
  </si>
  <si>
    <t>ผกก.สภ.แกลง</t>
  </si>
  <si>
    <t>โครงการสร้างภูมิคุ้มกันและป้องกันยาเสพติดกิจกรรมการสร้างภูมิคุ้มกันในกลุ่มเป้าหมายระดับโรงเรียนประถมศึกษาและมัธยมศึกษาหรือเทียบเท่า (D.A.R.E)
    จำนวน  26 ห้องเรียน ห้องละ 3,900 บาท</t>
  </si>
  <si>
    <t>น้ำมันชุดขยายผลยาเสพติด</t>
  </si>
  <si>
    <t>โครงการ การบังคับใช้กฏหมาย อำนวยความยุติธรรมและบริการประชาชนกิจกรรม การบังคับใช้กฏหมายและบริการประชาชน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</si>
</sst>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0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5"/>
      <name val="TH SarabunPSK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10"/>
      <name val="TH SarabunPSK"/>
      <family val="0"/>
    </font>
    <font>
      <b/>
      <sz val="16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0"/>
    </font>
    <font>
      <sz val="16"/>
      <color rgb="FFFF0000"/>
      <name val="TH SarabunPSK"/>
      <family val="0"/>
    </font>
    <font>
      <b/>
      <sz val="16"/>
      <color theme="1"/>
      <name val="TH SarabunPS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188" fontId="45" fillId="0" borderId="10" xfId="36" applyNumberFormat="1" applyFont="1" applyFill="1" applyBorder="1" applyAlignment="1">
      <alignment horizontal="center" vertical="top"/>
    </xf>
    <xf numFmtId="188" fontId="45" fillId="0" borderId="11" xfId="36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88" fontId="45" fillId="0" borderId="12" xfId="36" applyNumberFormat="1" applyFont="1" applyFill="1" applyBorder="1" applyAlignment="1">
      <alignment horizontal="center" vertical="top"/>
    </xf>
    <xf numFmtId="188" fontId="2" fillId="0" borderId="12" xfId="36" applyNumberFormat="1" applyFont="1" applyFill="1" applyBorder="1" applyAlignment="1">
      <alignment/>
    </xf>
    <xf numFmtId="0" fontId="46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188" fontId="45" fillId="0" borderId="12" xfId="36" applyNumberFormat="1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188" fontId="45" fillId="0" borderId="10" xfId="36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 vertical="top"/>
    </xf>
    <xf numFmtId="43" fontId="45" fillId="0" borderId="12" xfId="36" applyFont="1" applyFill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/>
    </xf>
    <xf numFmtId="0" fontId="47" fillId="7" borderId="11" xfId="0" applyFont="1" applyFill="1" applyBorder="1" applyAlignment="1">
      <alignment horizontal="center" vertical="top"/>
    </xf>
    <xf numFmtId="0" fontId="45" fillId="7" borderId="1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45" fillId="7" borderId="14" xfId="0" applyFont="1" applyFill="1" applyBorder="1" applyAlignment="1">
      <alignment/>
    </xf>
    <xf numFmtId="0" fontId="45" fillId="7" borderId="11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5" fillId="7" borderId="15" xfId="0" applyFont="1" applyFill="1" applyBorder="1" applyAlignment="1">
      <alignment/>
    </xf>
    <xf numFmtId="43" fontId="45" fillId="0" borderId="11" xfId="36" applyFont="1" applyFill="1" applyBorder="1" applyAlignment="1">
      <alignment horizontal="center" vertical="center"/>
    </xf>
    <xf numFmtId="188" fontId="2" fillId="7" borderId="12" xfId="36" applyNumberFormat="1" applyFont="1" applyFill="1" applyBorder="1" applyAlignment="1">
      <alignment horizontal="center"/>
    </xf>
    <xf numFmtId="0" fontId="47" fillId="7" borderId="13" xfId="0" applyFont="1" applyFill="1" applyBorder="1" applyAlignment="1">
      <alignment horizontal="center"/>
    </xf>
    <xf numFmtId="188" fontId="2" fillId="7" borderId="13" xfId="36" applyNumberFormat="1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45" fillId="7" borderId="16" xfId="0" applyFont="1" applyFill="1" applyBorder="1" applyAlignment="1">
      <alignment/>
    </xf>
    <xf numFmtId="0" fontId="45" fillId="7" borderId="16" xfId="0" applyFont="1" applyFill="1" applyBorder="1" applyAlignment="1">
      <alignment horizontal="center"/>
    </xf>
    <xf numFmtId="188" fontId="45" fillId="7" borderId="13" xfId="36" applyNumberFormat="1" applyFont="1" applyFill="1" applyBorder="1" applyAlignment="1">
      <alignment horizontal="center"/>
    </xf>
    <xf numFmtId="0" fontId="45" fillId="7" borderId="13" xfId="0" applyFont="1" applyFill="1" applyBorder="1" applyAlignment="1">
      <alignment horizontal="center" vertical="top"/>
    </xf>
    <xf numFmtId="0" fontId="45" fillId="7" borderId="13" xfId="0" applyFont="1" applyFill="1" applyBorder="1" applyAlignment="1">
      <alignment horizontal="left" vertical="top" wrapText="1"/>
    </xf>
    <xf numFmtId="0" fontId="45" fillId="7" borderId="13" xfId="0" applyFont="1" applyFill="1" applyBorder="1" applyAlignment="1">
      <alignment horizontal="center"/>
    </xf>
    <xf numFmtId="188" fontId="2" fillId="0" borderId="13" xfId="36" applyNumberFormat="1" applyFont="1" applyFill="1" applyBorder="1" applyAlignment="1">
      <alignment horizontal="center"/>
    </xf>
    <xf numFmtId="188" fontId="2" fillId="0" borderId="13" xfId="36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44" fillId="0" borderId="0" xfId="0" applyFont="1" applyAlignment="1">
      <alignment horizontal="center"/>
    </xf>
    <xf numFmtId="188" fontId="2" fillId="7" borderId="17" xfId="0" applyNumberFormat="1" applyFont="1" applyFill="1" applyBorder="1" applyAlignment="1">
      <alignment vertical="top" wrapText="1"/>
    </xf>
    <xf numFmtId="188" fontId="43" fillId="11" borderId="13" xfId="0" applyNumberFormat="1" applyFont="1" applyFill="1" applyBorder="1" applyAlignment="1">
      <alignment/>
    </xf>
    <xf numFmtId="17" fontId="43" fillId="6" borderId="13" xfId="0" applyNumberFormat="1" applyFont="1" applyFill="1" applyBorder="1" applyAlignment="1">
      <alignment horizontal="center" vertical="center"/>
    </xf>
    <xf numFmtId="43" fontId="45" fillId="0" borderId="11" xfId="0" applyNumberFormat="1" applyFont="1" applyBorder="1" applyAlignment="1">
      <alignment horizontal="center" vertical="center"/>
    </xf>
    <xf numFmtId="43" fontId="45" fillId="0" borderId="12" xfId="0" applyNumberFormat="1" applyFont="1" applyBorder="1" applyAlignment="1">
      <alignment horizontal="center" vertical="center"/>
    </xf>
    <xf numFmtId="43" fontId="45" fillId="0" borderId="13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 vertical="top" wrapText="1"/>
    </xf>
    <xf numFmtId="43" fontId="45" fillId="7" borderId="18" xfId="0" applyNumberFormat="1" applyFont="1" applyFill="1" applyBorder="1" applyAlignment="1">
      <alignment horizontal="center" vertical="center"/>
    </xf>
    <xf numFmtId="43" fontId="45" fillId="7" borderId="19" xfId="0" applyNumberFormat="1" applyFont="1" applyFill="1" applyBorder="1" applyAlignment="1">
      <alignment horizontal="center" vertical="center"/>
    </xf>
    <xf numFmtId="43" fontId="45" fillId="0" borderId="12" xfId="0" applyNumberFormat="1" applyFont="1" applyBorder="1" applyAlignment="1">
      <alignment horizontal="center"/>
    </xf>
    <xf numFmtId="43" fontId="45" fillId="7" borderId="17" xfId="0" applyNumberFormat="1" applyFont="1" applyFill="1" applyBorder="1" applyAlignment="1">
      <alignment horizontal="center" vertical="top" wrapText="1"/>
    </xf>
    <xf numFmtId="0" fontId="45" fillId="0" borderId="12" xfId="0" applyFont="1" applyBorder="1" applyAlignment="1">
      <alignment vertical="top"/>
    </xf>
    <xf numFmtId="0" fontId="45" fillId="0" borderId="10" xfId="0" applyFont="1" applyBorder="1" applyAlignment="1">
      <alignment vertical="top"/>
    </xf>
    <xf numFmtId="43" fontId="45" fillId="0" borderId="10" xfId="36" applyFont="1" applyFill="1" applyBorder="1" applyAlignment="1">
      <alignment horizontal="center" vertical="center"/>
    </xf>
    <xf numFmtId="43" fontId="45" fillId="0" borderId="12" xfId="36" applyFont="1" applyFill="1" applyBorder="1" applyAlignment="1">
      <alignment horizontal="center"/>
    </xf>
    <xf numFmtId="43" fontId="45" fillId="0" borderId="20" xfId="36" applyFont="1" applyFill="1" applyBorder="1" applyAlignment="1">
      <alignment horizontal="center"/>
    </xf>
    <xf numFmtId="43" fontId="44" fillId="0" borderId="11" xfId="36" applyFont="1" applyBorder="1" applyAlignment="1">
      <alignment horizontal="center"/>
    </xf>
    <xf numFmtId="43" fontId="45" fillId="0" borderId="12" xfId="36" applyFont="1" applyFill="1" applyBorder="1" applyAlignment="1">
      <alignment horizontal="center" vertical="top"/>
    </xf>
    <xf numFmtId="43" fontId="45" fillId="0" borderId="20" xfId="36" applyFont="1" applyFill="1" applyBorder="1" applyAlignment="1">
      <alignment horizontal="center" vertical="top"/>
    </xf>
    <xf numFmtId="43" fontId="44" fillId="0" borderId="12" xfId="36" applyFont="1" applyBorder="1" applyAlignment="1">
      <alignment horizontal="center"/>
    </xf>
    <xf numFmtId="43" fontId="44" fillId="0" borderId="12" xfId="36" applyFont="1" applyFill="1" applyBorder="1" applyAlignment="1">
      <alignment horizontal="left" vertical="top" wrapText="1"/>
    </xf>
    <xf numFmtId="43" fontId="44" fillId="0" borderId="20" xfId="36" applyFont="1" applyFill="1" applyBorder="1" applyAlignment="1">
      <alignment vertical="top" wrapText="1"/>
    </xf>
    <xf numFmtId="43" fontId="2" fillId="7" borderId="16" xfId="36" applyFont="1" applyFill="1" applyBorder="1" applyAlignment="1">
      <alignment horizontal="center"/>
    </xf>
    <xf numFmtId="43" fontId="2" fillId="0" borderId="20" xfId="36" applyFont="1" applyFill="1" applyBorder="1" applyAlignment="1">
      <alignment/>
    </xf>
    <xf numFmtId="43" fontId="44" fillId="0" borderId="20" xfId="36" applyFont="1" applyFill="1" applyBorder="1" applyAlignment="1">
      <alignment horizontal="left" vertical="top" wrapText="1"/>
    </xf>
    <xf numFmtId="43" fontId="45" fillId="7" borderId="13" xfId="36" applyFont="1" applyFill="1" applyBorder="1" applyAlignment="1">
      <alignment horizontal="center"/>
    </xf>
    <xf numFmtId="43" fontId="44" fillId="7" borderId="13" xfId="36" applyFont="1" applyFill="1" applyBorder="1" applyAlignment="1">
      <alignment horizontal="center"/>
    </xf>
    <xf numFmtId="43" fontId="45" fillId="0" borderId="11" xfId="36" applyFont="1" applyFill="1" applyBorder="1" applyAlignment="1">
      <alignment horizontal="center"/>
    </xf>
    <xf numFmtId="43" fontId="44" fillId="0" borderId="11" xfId="36" applyFont="1" applyBorder="1" applyAlignment="1">
      <alignment/>
    </xf>
    <xf numFmtId="43" fontId="45" fillId="0" borderId="10" xfId="36" applyFont="1" applyFill="1" applyBorder="1" applyAlignment="1">
      <alignment/>
    </xf>
    <xf numFmtId="43" fontId="2" fillId="7" borderId="11" xfId="36" applyFont="1" applyFill="1" applyBorder="1" applyAlignment="1">
      <alignment horizontal="center"/>
    </xf>
    <xf numFmtId="43" fontId="44" fillId="0" borderId="12" xfId="36" applyFont="1" applyBorder="1" applyAlignment="1">
      <alignment/>
    </xf>
    <xf numFmtId="43" fontId="2" fillId="0" borderId="13" xfId="36" applyFont="1" applyFill="1" applyBorder="1" applyAlignment="1">
      <alignment horizontal="center"/>
    </xf>
    <xf numFmtId="43" fontId="44" fillId="0" borderId="13" xfId="36" applyFont="1" applyBorder="1" applyAlignment="1">
      <alignment/>
    </xf>
    <xf numFmtId="43" fontId="2" fillId="0" borderId="13" xfId="36" applyFont="1" applyFill="1" applyBorder="1" applyAlignment="1">
      <alignment horizontal="center" vertical="top"/>
    </xf>
    <xf numFmtId="43" fontId="45" fillId="0" borderId="20" xfId="36" applyFont="1" applyFill="1" applyBorder="1" applyAlignment="1">
      <alignment horizontal="left" vertical="top" wrapText="1"/>
    </xf>
    <xf numFmtId="43" fontId="45" fillId="0" borderId="20" xfId="36" applyFont="1" applyBorder="1" applyAlignment="1">
      <alignment horizontal="center"/>
    </xf>
    <xf numFmtId="43" fontId="45" fillId="7" borderId="13" xfId="36" applyFont="1" applyFill="1" applyBorder="1" applyAlignment="1">
      <alignment horizontal="center"/>
    </xf>
    <xf numFmtId="43" fontId="45" fillId="7" borderId="11" xfId="36" applyFont="1" applyFill="1" applyBorder="1" applyAlignment="1">
      <alignment/>
    </xf>
    <xf numFmtId="43" fontId="45" fillId="0" borderId="11" xfId="36" applyFont="1" applyBorder="1" applyAlignment="1">
      <alignment/>
    </xf>
    <xf numFmtId="43" fontId="45" fillId="0" borderId="12" xfId="36" applyFont="1" applyBorder="1" applyAlignment="1">
      <alignment/>
    </xf>
    <xf numFmtId="43" fontId="45" fillId="0" borderId="13" xfId="36" applyFont="1" applyBorder="1" applyAlignment="1">
      <alignment/>
    </xf>
    <xf numFmtId="43" fontId="45" fillId="0" borderId="13" xfId="36" applyFont="1" applyBorder="1" applyAlignment="1">
      <alignment vertical="top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2" fontId="3" fillId="7" borderId="13" xfId="0" applyNumberFormat="1" applyFont="1" applyFill="1" applyBorder="1" applyAlignment="1">
      <alignment horizontal="right" vertical="top" wrapText="1"/>
    </xf>
    <xf numFmtId="2" fontId="47" fillId="7" borderId="13" xfId="0" applyNumberFormat="1" applyFont="1" applyFill="1" applyBorder="1" applyAlignment="1">
      <alignment horizontal="right" vertical="top"/>
    </xf>
    <xf numFmtId="2" fontId="47" fillId="7" borderId="11" xfId="0" applyNumberFormat="1" applyFont="1" applyFill="1" applyBorder="1" applyAlignment="1">
      <alignment horizontal="right"/>
    </xf>
    <xf numFmtId="2" fontId="47" fillId="7" borderId="13" xfId="0" applyNumberFormat="1" applyFont="1" applyFill="1" applyBorder="1" applyAlignment="1">
      <alignment horizontal="right"/>
    </xf>
    <xf numFmtId="43" fontId="45" fillId="0" borderId="11" xfId="36" applyFont="1" applyBorder="1" applyAlignment="1">
      <alignment horizontal="center"/>
    </xf>
    <xf numFmtId="43" fontId="45" fillId="0" borderId="12" xfId="36" applyFont="1" applyBorder="1" applyAlignment="1">
      <alignment horizontal="center"/>
    </xf>
    <xf numFmtId="43" fontId="45" fillId="0" borderId="10" xfId="36" applyFont="1" applyBorder="1" applyAlignment="1">
      <alignment horizontal="center"/>
    </xf>
    <xf numFmtId="43" fontId="44" fillId="0" borderId="11" xfId="36" applyFont="1" applyFill="1" applyBorder="1" applyAlignment="1">
      <alignment/>
    </xf>
    <xf numFmtId="43" fontId="45" fillId="0" borderId="11" xfId="36" applyFont="1" applyFill="1" applyBorder="1" applyAlignment="1">
      <alignment/>
    </xf>
    <xf numFmtId="43" fontId="44" fillId="0" borderId="10" xfId="36" applyFont="1" applyFill="1" applyBorder="1" applyAlignment="1">
      <alignment/>
    </xf>
    <xf numFmtId="43" fontId="2" fillId="7" borderId="13" xfId="36" applyFont="1" applyFill="1" applyBorder="1" applyAlignment="1">
      <alignment horizontal="center" vertical="top" wrapText="1"/>
    </xf>
    <xf numFmtId="43" fontId="45" fillId="0" borderId="20" xfId="36" applyFont="1" applyFill="1" applyBorder="1" applyAlignment="1">
      <alignment horizontal="center"/>
    </xf>
    <xf numFmtId="43" fontId="45" fillId="0" borderId="10" xfId="36" applyFont="1" applyFill="1" applyBorder="1" applyAlignment="1">
      <alignment/>
    </xf>
    <xf numFmtId="2" fontId="47" fillId="0" borderId="12" xfId="0" applyNumberFormat="1" applyFont="1" applyBorder="1" applyAlignment="1">
      <alignment horizontal="right"/>
    </xf>
    <xf numFmtId="2" fontId="47" fillId="0" borderId="11" xfId="0" applyNumberFormat="1" applyFont="1" applyBorder="1" applyAlignment="1">
      <alignment horizontal="right"/>
    </xf>
    <xf numFmtId="2" fontId="47" fillId="0" borderId="10" xfId="0" applyNumberFormat="1" applyFont="1" applyBorder="1" applyAlignment="1">
      <alignment horizontal="right"/>
    </xf>
    <xf numFmtId="2" fontId="47" fillId="0" borderId="12" xfId="0" applyNumberFormat="1" applyFont="1" applyBorder="1" applyAlignment="1">
      <alignment horizontal="right" vertical="top"/>
    </xf>
    <xf numFmtId="2" fontId="47" fillId="0" borderId="13" xfId="0" applyNumberFormat="1" applyFont="1" applyBorder="1" applyAlignment="1">
      <alignment horizontal="right"/>
    </xf>
    <xf numFmtId="2" fontId="47" fillId="11" borderId="13" xfId="0" applyNumberFormat="1" applyFont="1" applyFill="1" applyBorder="1" applyAlignment="1">
      <alignment horizontal="right"/>
    </xf>
    <xf numFmtId="0" fontId="47" fillId="0" borderId="0" xfId="0" applyFont="1" applyAlignment="1">
      <alignment/>
    </xf>
    <xf numFmtId="2" fontId="47" fillId="0" borderId="13" xfId="0" applyNumberFormat="1" applyFont="1" applyBorder="1" applyAlignment="1">
      <alignment horizontal="right" vertical="top"/>
    </xf>
    <xf numFmtId="43" fontId="2" fillId="7" borderId="13" xfId="0" applyNumberFormat="1" applyFont="1" applyFill="1" applyBorder="1" applyAlignment="1">
      <alignment horizontal="center" vertical="top"/>
    </xf>
    <xf numFmtId="0" fontId="2" fillId="7" borderId="13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45" fillId="0" borderId="12" xfId="0" applyFont="1" applyBorder="1" applyAlignment="1" quotePrefix="1">
      <alignment horizontal="center" vertical="top"/>
    </xf>
    <xf numFmtId="0" fontId="45" fillId="7" borderId="13" xfId="0" applyFont="1" applyFill="1" applyBorder="1" applyAlignment="1">
      <alignment horizontal="center" vertical="top"/>
    </xf>
    <xf numFmtId="0" fontId="45" fillId="7" borderId="11" xfId="0" applyFont="1" applyFill="1" applyBorder="1" applyAlignment="1">
      <alignment horizontal="center" vertical="top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188" fontId="47" fillId="11" borderId="13" xfId="0" applyNumberFormat="1" applyFont="1" applyFill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43" fontId="45" fillId="0" borderId="11" xfId="0" applyNumberFormat="1" applyFont="1" applyBorder="1" applyAlignment="1">
      <alignment horizontal="center" vertical="top" wrapText="1"/>
    </xf>
    <xf numFmtId="43" fontId="45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43" fontId="44" fillId="0" borderId="13" xfId="36" applyFont="1" applyBorder="1" applyAlignment="1">
      <alignment vertical="top"/>
    </xf>
    <xf numFmtId="187" fontId="43" fillId="11" borderId="13" xfId="0" applyNumberFormat="1" applyFont="1" applyFill="1" applyBorder="1" applyAlignment="1">
      <alignment/>
    </xf>
    <xf numFmtId="0" fontId="45" fillId="0" borderId="0" xfId="0" applyFont="1" applyAlignment="1">
      <alignment horizontal="right"/>
    </xf>
    <xf numFmtId="43" fontId="45" fillId="7" borderId="13" xfId="36" applyFont="1" applyFill="1" applyBorder="1" applyAlignment="1">
      <alignment horizontal="center" vertical="center" wrapText="1"/>
    </xf>
    <xf numFmtId="188" fontId="45" fillId="7" borderId="13" xfId="36" applyNumberFormat="1" applyFont="1" applyFill="1" applyBorder="1" applyAlignment="1">
      <alignment horizontal="center" vertical="center"/>
    </xf>
    <xf numFmtId="43" fontId="45" fillId="7" borderId="16" xfId="36" applyFont="1" applyFill="1" applyBorder="1" applyAlignment="1">
      <alignment horizontal="center" vertical="center"/>
    </xf>
    <xf numFmtId="43" fontId="45" fillId="7" borderId="16" xfId="36" applyFont="1" applyFill="1" applyBorder="1" applyAlignment="1">
      <alignment vertical="center" wrapText="1"/>
    </xf>
    <xf numFmtId="2" fontId="47" fillId="7" borderId="13" xfId="0" applyNumberFormat="1" applyFont="1" applyFill="1" applyBorder="1" applyAlignment="1">
      <alignment horizontal="right" vertical="center"/>
    </xf>
    <xf numFmtId="0" fontId="45" fillId="7" borderId="13" xfId="0" applyFont="1" applyFill="1" applyBorder="1" applyAlignment="1">
      <alignment horizontal="center" vertical="center"/>
    </xf>
    <xf numFmtId="43" fontId="45" fillId="7" borderId="13" xfId="0" applyNumberFormat="1" applyFont="1" applyFill="1" applyBorder="1" applyAlignment="1">
      <alignment horizontal="center" vertical="center" wrapText="1"/>
    </xf>
    <xf numFmtId="43" fontId="45" fillId="7" borderId="13" xfId="36" applyFont="1" applyFill="1" applyBorder="1" applyAlignment="1">
      <alignment horizontal="center" vertical="center"/>
    </xf>
    <xf numFmtId="43" fontId="45" fillId="7" borderId="13" xfId="36" applyFont="1" applyFill="1" applyBorder="1" applyAlignment="1">
      <alignment vertical="center"/>
    </xf>
    <xf numFmtId="43" fontId="2" fillId="0" borderId="13" xfId="0" applyNumberFormat="1" applyFont="1" applyBorder="1" applyAlignment="1">
      <alignment horizontal="center" vertical="center" wrapText="1"/>
    </xf>
    <xf numFmtId="0" fontId="47" fillId="6" borderId="21" xfId="0" applyFont="1" applyFill="1" applyBorder="1" applyAlignment="1">
      <alignment horizontal="center" vertical="top" wrapText="1"/>
    </xf>
    <xf numFmtId="0" fontId="47" fillId="6" borderId="22" xfId="0" applyFont="1" applyFill="1" applyBorder="1" applyAlignment="1">
      <alignment horizontal="center" vertical="top" wrapText="1"/>
    </xf>
    <xf numFmtId="43" fontId="45" fillId="7" borderId="11" xfId="36" applyFont="1" applyFill="1" applyBorder="1" applyAlignment="1">
      <alignment horizontal="center" vertical="center"/>
    </xf>
    <xf numFmtId="43" fontId="45" fillId="7" borderId="10" xfId="36" applyFont="1" applyFill="1" applyBorder="1" applyAlignment="1">
      <alignment horizontal="center" vertical="center"/>
    </xf>
    <xf numFmtId="2" fontId="47" fillId="7" borderId="11" xfId="0" applyNumberFormat="1" applyFont="1" applyFill="1" applyBorder="1" applyAlignment="1">
      <alignment horizontal="right" vertical="center"/>
    </xf>
    <xf numFmtId="2" fontId="47" fillId="7" borderId="10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6" borderId="21" xfId="0" applyFont="1" applyFill="1" applyBorder="1" applyAlignment="1">
      <alignment horizontal="center" vertical="center"/>
    </xf>
    <xf numFmtId="0" fontId="43" fillId="6" borderId="22" xfId="0" applyFont="1" applyFill="1" applyBorder="1" applyAlignment="1">
      <alignment horizontal="center" vertical="center"/>
    </xf>
    <xf numFmtId="0" fontId="47" fillId="6" borderId="21" xfId="0" applyFont="1" applyFill="1" applyBorder="1" applyAlignment="1">
      <alignment horizontal="center" vertical="center"/>
    </xf>
    <xf numFmtId="0" fontId="47" fillId="6" borderId="22" xfId="0" applyFont="1" applyFill="1" applyBorder="1" applyAlignment="1">
      <alignment horizontal="center" vertical="center"/>
    </xf>
    <xf numFmtId="0" fontId="47" fillId="6" borderId="11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2" fillId="7" borderId="13" xfId="0" applyFont="1" applyFill="1" applyBorder="1" applyAlignment="1">
      <alignment horizontal="left" vertical="top" wrapText="1"/>
    </xf>
    <xf numFmtId="0" fontId="43" fillId="6" borderId="14" xfId="0" applyFont="1" applyFill="1" applyBorder="1" applyAlignment="1">
      <alignment horizontal="center" vertical="center"/>
    </xf>
    <xf numFmtId="0" fontId="43" fillId="6" borderId="23" xfId="0" applyFont="1" applyFill="1" applyBorder="1" applyAlignment="1">
      <alignment horizontal="center" vertical="center"/>
    </xf>
    <xf numFmtId="0" fontId="43" fillId="6" borderId="18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left"/>
    </xf>
    <xf numFmtId="0" fontId="6" fillId="7" borderId="17" xfId="0" applyFont="1" applyFill="1" applyBorder="1" applyAlignment="1">
      <alignment horizontal="left"/>
    </xf>
    <xf numFmtId="0" fontId="45" fillId="7" borderId="16" xfId="0" applyFont="1" applyFill="1" applyBorder="1" applyAlignment="1">
      <alignment horizontal="left"/>
    </xf>
    <xf numFmtId="0" fontId="45" fillId="7" borderId="18" xfId="0" applyFont="1" applyFill="1" applyBorder="1" applyAlignment="1">
      <alignment horizontal="left"/>
    </xf>
    <xf numFmtId="43" fontId="45" fillId="7" borderId="11" xfId="36" applyFont="1" applyFill="1" applyBorder="1" applyAlignment="1">
      <alignment horizontal="center" vertical="center"/>
    </xf>
    <xf numFmtId="43" fontId="45" fillId="7" borderId="10" xfId="36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3" fillId="3" borderId="16" xfId="0" applyFont="1" applyFill="1" applyBorder="1" applyAlignment="1">
      <alignment horizontal="center"/>
    </xf>
    <xf numFmtId="0" fontId="43" fillId="3" borderId="24" xfId="0" applyFont="1" applyFill="1" applyBorder="1" applyAlignment="1">
      <alignment horizontal="center"/>
    </xf>
    <xf numFmtId="0" fontId="43" fillId="3" borderId="17" xfId="0" applyFont="1" applyFill="1" applyBorder="1" applyAlignment="1">
      <alignment horizontal="center"/>
    </xf>
    <xf numFmtId="188" fontId="45" fillId="7" borderId="11" xfId="36" applyNumberFormat="1" applyFont="1" applyFill="1" applyBorder="1" applyAlignment="1">
      <alignment horizontal="center" vertical="center"/>
    </xf>
    <xf numFmtId="188" fontId="45" fillId="7" borderId="10" xfId="36" applyNumberFormat="1" applyFont="1" applyFill="1" applyBorder="1" applyAlignment="1">
      <alignment horizontal="center" vertical="center"/>
    </xf>
    <xf numFmtId="43" fontId="44" fillId="7" borderId="11" xfId="36" applyFont="1" applyFill="1" applyBorder="1" applyAlignment="1">
      <alignment horizontal="center" vertical="center"/>
    </xf>
    <xf numFmtId="43" fontId="44" fillId="7" borderId="10" xfId="36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49</xdr:row>
      <xdr:rowOff>152400</xdr:rowOff>
    </xdr:from>
    <xdr:to>
      <xdr:col>6</xdr:col>
      <xdr:colOff>790575</xdr:colOff>
      <xdr:row>51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29550" y="16259175"/>
          <a:ext cx="790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43</xdr:row>
      <xdr:rowOff>19050</xdr:rowOff>
    </xdr:from>
    <xdr:to>
      <xdr:col>8</xdr:col>
      <xdr:colOff>838200</xdr:colOff>
      <xdr:row>44</xdr:row>
      <xdr:rowOff>104775</xdr:rowOff>
    </xdr:to>
    <xdr:pic>
      <xdr:nvPicPr>
        <xdr:cNvPr id="2" name="รูปภาพ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0" y="14239875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60" zoomScaleNormal="60" zoomScalePageLayoutView="0" workbookViewId="0" topLeftCell="C27">
      <selection activeCell="Q47" sqref="Q47"/>
    </sheetView>
  </sheetViews>
  <sheetFormatPr defaultColWidth="9.140625" defaultRowHeight="15"/>
  <cols>
    <col min="1" max="1" width="5.28125" style="2" customWidth="1"/>
    <col min="2" max="2" width="48.00390625" style="2" customWidth="1"/>
    <col min="3" max="3" width="17.7109375" style="43" customWidth="1"/>
    <col min="4" max="4" width="17.8515625" style="2" customWidth="1"/>
    <col min="5" max="10" width="14.28125" style="2" customWidth="1"/>
    <col min="11" max="11" width="17.00390625" style="88" customWidth="1"/>
    <col min="12" max="12" width="12.140625" style="109" bestFit="1" customWidth="1"/>
    <col min="13" max="13" width="16.00390625" style="121" bestFit="1" customWidth="1"/>
    <col min="14" max="16384" width="9.00390625" style="2" customWidth="1"/>
  </cols>
  <sheetData>
    <row r="1" spans="1:13" ht="23.25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3.25">
      <c r="A2" s="145" t="s">
        <v>42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23.25">
      <c r="A3" s="145" t="s">
        <v>27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23.25">
      <c r="A4" s="1"/>
      <c r="B4" s="1"/>
      <c r="C4" s="1"/>
      <c r="D4" s="1"/>
      <c r="E4" s="1"/>
      <c r="F4" s="1"/>
      <c r="G4" s="1"/>
      <c r="H4" s="1"/>
      <c r="I4" s="1"/>
      <c r="J4" s="1"/>
      <c r="K4" s="87"/>
      <c r="L4" s="87"/>
      <c r="M4" s="89"/>
    </row>
    <row r="5" spans="1:13" ht="23.25">
      <c r="A5" s="146" t="s">
        <v>0</v>
      </c>
      <c r="B5" s="146" t="s">
        <v>17</v>
      </c>
      <c r="C5" s="146" t="s">
        <v>22</v>
      </c>
      <c r="D5" s="146" t="s">
        <v>23</v>
      </c>
      <c r="E5" s="155" t="s">
        <v>24</v>
      </c>
      <c r="F5" s="156"/>
      <c r="G5" s="156"/>
      <c r="H5" s="156"/>
      <c r="I5" s="156"/>
      <c r="J5" s="157"/>
      <c r="K5" s="150" t="s">
        <v>37</v>
      </c>
      <c r="L5" s="148" t="s">
        <v>25</v>
      </c>
      <c r="M5" s="139" t="s">
        <v>26</v>
      </c>
    </row>
    <row r="6" spans="1:13" ht="29.25" customHeight="1">
      <c r="A6" s="147"/>
      <c r="B6" s="147"/>
      <c r="C6" s="147"/>
      <c r="D6" s="147"/>
      <c r="E6" s="46" t="s">
        <v>43</v>
      </c>
      <c r="F6" s="46" t="s">
        <v>44</v>
      </c>
      <c r="G6" s="46" t="s">
        <v>45</v>
      </c>
      <c r="H6" s="46" t="s">
        <v>46</v>
      </c>
      <c r="I6" s="46" t="s">
        <v>47</v>
      </c>
      <c r="J6" s="46" t="s">
        <v>48</v>
      </c>
      <c r="K6" s="151"/>
      <c r="L6" s="149"/>
      <c r="M6" s="140"/>
    </row>
    <row r="7" spans="1:13" ht="47.25" customHeight="1">
      <c r="A7" s="18">
        <v>1</v>
      </c>
      <c r="B7" s="154" t="s">
        <v>59</v>
      </c>
      <c r="C7" s="154"/>
      <c r="D7" s="44">
        <f>SUM(D8:D20)</f>
        <v>1870500</v>
      </c>
      <c r="E7" s="111">
        <f aca="true" t="shared" si="0" ref="E7:J7">SUM(E8:E19)</f>
        <v>89468</v>
      </c>
      <c r="F7" s="111">
        <f t="shared" si="0"/>
        <v>148759.28</v>
      </c>
      <c r="G7" s="111">
        <f t="shared" si="0"/>
        <v>338138.87</v>
      </c>
      <c r="H7" s="111">
        <f t="shared" si="0"/>
        <v>380231.77</v>
      </c>
      <c r="I7" s="111">
        <f t="shared" si="0"/>
        <v>208792.89</v>
      </c>
      <c r="J7" s="111">
        <f t="shared" si="0"/>
        <v>161222.29</v>
      </c>
      <c r="K7" s="100">
        <f>SUM(E7:J7)</f>
        <v>1326613.1</v>
      </c>
      <c r="L7" s="90">
        <f>(K37*100)/D37</f>
        <v>74.4570078881302</v>
      </c>
      <c r="M7" s="112" t="s">
        <v>28</v>
      </c>
    </row>
    <row r="8" spans="1:13" ht="23.25">
      <c r="A8" s="23"/>
      <c r="B8" s="12" t="s">
        <v>4</v>
      </c>
      <c r="C8" s="29" t="s">
        <v>36</v>
      </c>
      <c r="D8" s="5">
        <v>69900</v>
      </c>
      <c r="E8" s="58">
        <v>0</v>
      </c>
      <c r="F8" s="58">
        <v>48366.28</v>
      </c>
      <c r="G8" s="58">
        <v>48599.87</v>
      </c>
      <c r="H8" s="58">
        <v>47291.77</v>
      </c>
      <c r="I8" s="59">
        <v>49403.89</v>
      </c>
      <c r="J8" s="60">
        <v>49322.29</v>
      </c>
      <c r="K8" s="94">
        <f>SUM(E8:J8)</f>
        <v>242984.1</v>
      </c>
      <c r="L8" s="104">
        <f>K8*100/D8</f>
        <v>347.61673819742487</v>
      </c>
      <c r="M8" s="113"/>
    </row>
    <row r="9" spans="1:13" ht="23.25">
      <c r="A9" s="23"/>
      <c r="B9" s="55" t="s">
        <v>6</v>
      </c>
      <c r="C9" s="19" t="s">
        <v>36</v>
      </c>
      <c r="D9" s="7">
        <v>9400</v>
      </c>
      <c r="E9" s="61">
        <v>0</v>
      </c>
      <c r="F9" s="61">
        <v>0</v>
      </c>
      <c r="G9" s="61">
        <v>0</v>
      </c>
      <c r="H9" s="61">
        <v>0</v>
      </c>
      <c r="I9" s="62">
        <v>9400</v>
      </c>
      <c r="J9" s="63">
        <v>0</v>
      </c>
      <c r="K9" s="95">
        <f aca="true" t="shared" si="1" ref="K9:K18">SUM(E9:J9)</f>
        <v>9400</v>
      </c>
      <c r="L9" s="103">
        <f aca="true" t="shared" si="2" ref="L9:L18">K9*100/D9</f>
        <v>100</v>
      </c>
      <c r="M9" s="114"/>
    </row>
    <row r="10" spans="1:13" ht="23.25">
      <c r="A10" s="23"/>
      <c r="B10" s="55" t="s">
        <v>12</v>
      </c>
      <c r="C10" s="19" t="s">
        <v>36</v>
      </c>
      <c r="D10" s="7">
        <v>6700</v>
      </c>
      <c r="E10" s="61">
        <v>0</v>
      </c>
      <c r="F10" s="61">
        <v>0</v>
      </c>
      <c r="G10" s="61">
        <v>0</v>
      </c>
      <c r="H10" s="61">
        <v>0</v>
      </c>
      <c r="I10" s="62">
        <v>600</v>
      </c>
      <c r="J10" s="63">
        <v>0</v>
      </c>
      <c r="K10" s="95">
        <f t="shared" si="1"/>
        <v>600</v>
      </c>
      <c r="L10" s="103">
        <f t="shared" si="2"/>
        <v>8.955223880597014</v>
      </c>
      <c r="M10" s="114"/>
    </row>
    <row r="11" spans="1:13" ht="23.25">
      <c r="A11" s="23"/>
      <c r="B11" s="55" t="s">
        <v>9</v>
      </c>
      <c r="C11" s="19" t="s">
        <v>36</v>
      </c>
      <c r="D11" s="7">
        <v>499200</v>
      </c>
      <c r="E11" s="61">
        <v>0</v>
      </c>
      <c r="F11" s="61">
        <v>0</v>
      </c>
      <c r="G11" s="61">
        <v>0</v>
      </c>
      <c r="H11" s="61">
        <v>211240</v>
      </c>
      <c r="I11" s="62">
        <v>0</v>
      </c>
      <c r="J11" s="63">
        <v>0</v>
      </c>
      <c r="K11" s="95">
        <f>SUM(E11:J11)</f>
        <v>211240</v>
      </c>
      <c r="L11" s="103">
        <f t="shared" si="2"/>
        <v>42.31570512820513</v>
      </c>
      <c r="M11" s="115"/>
    </row>
    <row r="12" spans="1:13" ht="23.25">
      <c r="A12" s="23"/>
      <c r="B12" s="55" t="s">
        <v>14</v>
      </c>
      <c r="C12" s="19" t="s">
        <v>36</v>
      </c>
      <c r="D12" s="7">
        <v>76900</v>
      </c>
      <c r="E12" s="61">
        <v>0</v>
      </c>
      <c r="F12" s="61">
        <v>0</v>
      </c>
      <c r="G12" s="61">
        <v>2264</v>
      </c>
      <c r="H12" s="61">
        <v>0</v>
      </c>
      <c r="I12" s="62">
        <v>2264</v>
      </c>
      <c r="J12" s="63">
        <v>0</v>
      </c>
      <c r="K12" s="95">
        <f t="shared" si="1"/>
        <v>4528</v>
      </c>
      <c r="L12" s="103">
        <f t="shared" si="2"/>
        <v>5.888166449934981</v>
      </c>
      <c r="M12" s="114"/>
    </row>
    <row r="13" spans="1:13" ht="23.25">
      <c r="A13" s="23"/>
      <c r="B13" s="55" t="s">
        <v>10</v>
      </c>
      <c r="C13" s="19" t="s">
        <v>36</v>
      </c>
      <c r="D13" s="7">
        <v>24300</v>
      </c>
      <c r="E13" s="61">
        <v>0</v>
      </c>
      <c r="F13" s="61">
        <v>0</v>
      </c>
      <c r="G13" s="61">
        <v>0</v>
      </c>
      <c r="H13" s="61">
        <v>0</v>
      </c>
      <c r="I13" s="62">
        <v>24300</v>
      </c>
      <c r="J13" s="63">
        <v>0</v>
      </c>
      <c r="K13" s="95">
        <f t="shared" si="1"/>
        <v>24300</v>
      </c>
      <c r="L13" s="103">
        <f t="shared" si="2"/>
        <v>100</v>
      </c>
      <c r="M13" s="114"/>
    </row>
    <row r="14" spans="1:13" ht="23.25">
      <c r="A14" s="23"/>
      <c r="B14" s="55" t="s">
        <v>11</v>
      </c>
      <c r="C14" s="19" t="s">
        <v>36</v>
      </c>
      <c r="D14" s="7">
        <v>12900</v>
      </c>
      <c r="E14" s="61">
        <v>0</v>
      </c>
      <c r="F14" s="61">
        <v>0</v>
      </c>
      <c r="G14" s="61">
        <v>0</v>
      </c>
      <c r="H14" s="61">
        <v>9500</v>
      </c>
      <c r="I14" s="62">
        <v>9500</v>
      </c>
      <c r="J14" s="63">
        <v>0</v>
      </c>
      <c r="K14" s="95">
        <f t="shared" si="1"/>
        <v>19000</v>
      </c>
      <c r="L14" s="103">
        <f t="shared" si="2"/>
        <v>147.28682170542635</v>
      </c>
      <c r="M14" s="114"/>
    </row>
    <row r="15" spans="1:13" ht="23.25">
      <c r="A15" s="23"/>
      <c r="B15" s="55" t="s">
        <v>13</v>
      </c>
      <c r="C15" s="19" t="s">
        <v>36</v>
      </c>
      <c r="D15" s="7">
        <v>51400</v>
      </c>
      <c r="E15" s="61">
        <v>0</v>
      </c>
      <c r="F15" s="61">
        <v>10925</v>
      </c>
      <c r="G15" s="61">
        <v>9275</v>
      </c>
      <c r="H15" s="61">
        <v>5200</v>
      </c>
      <c r="I15" s="62">
        <v>6325</v>
      </c>
      <c r="J15" s="63">
        <v>4900</v>
      </c>
      <c r="K15" s="95">
        <f t="shared" si="1"/>
        <v>36625</v>
      </c>
      <c r="L15" s="103">
        <f t="shared" si="2"/>
        <v>71.25486381322958</v>
      </c>
      <c r="M15" s="114"/>
    </row>
    <row r="16" spans="1:13" ht="23.25">
      <c r="A16" s="23"/>
      <c r="B16" s="55" t="s">
        <v>5</v>
      </c>
      <c r="C16" s="19" t="s">
        <v>36</v>
      </c>
      <c r="D16" s="7">
        <v>812000</v>
      </c>
      <c r="E16" s="62">
        <v>89468</v>
      </c>
      <c r="F16" s="62">
        <v>89468</v>
      </c>
      <c r="G16" s="62">
        <v>118000</v>
      </c>
      <c r="H16" s="62">
        <v>107000</v>
      </c>
      <c r="I16" s="62">
        <v>107000</v>
      </c>
      <c r="J16" s="63">
        <v>107000</v>
      </c>
      <c r="K16" s="95">
        <f t="shared" si="1"/>
        <v>617936</v>
      </c>
      <c r="L16" s="103">
        <f t="shared" si="2"/>
        <v>76.10049261083743</v>
      </c>
      <c r="M16" s="114"/>
    </row>
    <row r="17" spans="1:13" ht="23.25">
      <c r="A17" s="23"/>
      <c r="B17" s="55" t="s">
        <v>18</v>
      </c>
      <c r="C17" s="19" t="s">
        <v>36</v>
      </c>
      <c r="D17" s="7">
        <v>57800</v>
      </c>
      <c r="E17" s="61">
        <v>0</v>
      </c>
      <c r="F17" s="61">
        <v>0</v>
      </c>
      <c r="G17" s="61">
        <v>0</v>
      </c>
      <c r="H17" s="61">
        <v>0</v>
      </c>
      <c r="I17" s="62">
        <v>0</v>
      </c>
      <c r="J17" s="64">
        <v>0</v>
      </c>
      <c r="K17" s="95">
        <f t="shared" si="1"/>
        <v>0</v>
      </c>
      <c r="L17" s="103">
        <f t="shared" si="2"/>
        <v>0</v>
      </c>
      <c r="M17" s="114"/>
    </row>
    <row r="18" spans="1:13" ht="23.25">
      <c r="A18" s="24"/>
      <c r="B18" s="56" t="s">
        <v>19</v>
      </c>
      <c r="C18" s="57" t="s">
        <v>36</v>
      </c>
      <c r="D18" s="4">
        <v>160000</v>
      </c>
      <c r="E18" s="62">
        <v>0</v>
      </c>
      <c r="F18" s="62">
        <v>0</v>
      </c>
      <c r="G18" s="62">
        <v>160000</v>
      </c>
      <c r="H18" s="62">
        <v>0</v>
      </c>
      <c r="I18" s="62">
        <v>0</v>
      </c>
      <c r="J18" s="65">
        <v>0</v>
      </c>
      <c r="K18" s="96">
        <f t="shared" si="1"/>
        <v>160000</v>
      </c>
      <c r="L18" s="105">
        <f t="shared" si="2"/>
        <v>100</v>
      </c>
      <c r="M18" s="114"/>
    </row>
    <row r="19" spans="1:13" ht="42">
      <c r="A19" s="21">
        <v>2</v>
      </c>
      <c r="B19" s="22" t="s">
        <v>15</v>
      </c>
      <c r="C19" s="129" t="s">
        <v>36</v>
      </c>
      <c r="D19" s="130">
        <v>44000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2">
        <f>SUM(E19:J19)</f>
        <v>0</v>
      </c>
      <c r="L19" s="133">
        <f>K19*100/D19</f>
        <v>0</v>
      </c>
      <c r="M19" s="134" t="s">
        <v>28</v>
      </c>
    </row>
    <row r="20" spans="1:13" ht="23.25" customHeight="1">
      <c r="A20" s="31">
        <v>3</v>
      </c>
      <c r="B20" s="158" t="s">
        <v>29</v>
      </c>
      <c r="C20" s="159"/>
      <c r="D20" s="32">
        <f>SUM(D21:D22)</f>
        <v>46000</v>
      </c>
      <c r="E20" s="66">
        <f>SUM(E21+E22)</f>
        <v>0</v>
      </c>
      <c r="F20" s="66">
        <f aca="true" t="shared" si="3" ref="F20:K20">SUM(F21+F22)</f>
        <v>0</v>
      </c>
      <c r="G20" s="66">
        <f t="shared" si="3"/>
        <v>0</v>
      </c>
      <c r="H20" s="66">
        <f t="shared" si="3"/>
        <v>23400</v>
      </c>
      <c r="I20" s="66">
        <f t="shared" si="3"/>
        <v>0</v>
      </c>
      <c r="J20" s="66"/>
      <c r="K20" s="66">
        <f t="shared" si="3"/>
        <v>23400</v>
      </c>
      <c r="L20" s="91">
        <f>K20*100/D20</f>
        <v>50.869565217391305</v>
      </c>
      <c r="M20" s="116" t="s">
        <v>28</v>
      </c>
    </row>
    <row r="21" spans="1:13" ht="23.25">
      <c r="A21" s="9"/>
      <c r="B21" s="10" t="s">
        <v>30</v>
      </c>
      <c r="C21" s="20" t="s">
        <v>36</v>
      </c>
      <c r="D21" s="8">
        <v>36000</v>
      </c>
      <c r="E21" s="67">
        <v>0</v>
      </c>
      <c r="F21" s="67">
        <v>0</v>
      </c>
      <c r="G21" s="67">
        <v>0</v>
      </c>
      <c r="H21" s="67">
        <v>13400</v>
      </c>
      <c r="I21" s="67">
        <v>0</v>
      </c>
      <c r="J21" s="80"/>
      <c r="K21" s="101">
        <f>SUM(E21:J21)</f>
        <v>13400</v>
      </c>
      <c r="L21" s="103">
        <f>K21*100/D21</f>
        <v>37.22222222222222</v>
      </c>
      <c r="M21" s="114"/>
    </row>
    <row r="22" spans="1:13" ht="23.25">
      <c r="A22" s="9"/>
      <c r="B22" s="10" t="s">
        <v>31</v>
      </c>
      <c r="C22" s="20" t="s">
        <v>36</v>
      </c>
      <c r="D22" s="8">
        <v>10000</v>
      </c>
      <c r="E22" s="67">
        <v>0</v>
      </c>
      <c r="F22" s="67">
        <v>0</v>
      </c>
      <c r="G22" s="67">
        <v>0</v>
      </c>
      <c r="H22" s="67">
        <v>10000</v>
      </c>
      <c r="I22" s="67">
        <v>0</v>
      </c>
      <c r="J22" s="79"/>
      <c r="K22" s="101">
        <f>SUM(E22:J22)</f>
        <v>10000</v>
      </c>
      <c r="L22" s="103">
        <f>K22*100/D22</f>
        <v>100</v>
      </c>
      <c r="M22" s="114"/>
    </row>
    <row r="23" spans="1:13" ht="23.25">
      <c r="A23" s="26">
        <v>4</v>
      </c>
      <c r="B23" s="25" t="s">
        <v>1</v>
      </c>
      <c r="C23" s="51"/>
      <c r="D23" s="169">
        <v>24818</v>
      </c>
      <c r="E23" s="162">
        <v>0</v>
      </c>
      <c r="F23" s="162">
        <v>0</v>
      </c>
      <c r="G23" s="162">
        <v>0</v>
      </c>
      <c r="H23" s="162">
        <v>24818</v>
      </c>
      <c r="I23" s="162">
        <v>0</v>
      </c>
      <c r="J23" s="171">
        <v>0</v>
      </c>
      <c r="K23" s="141">
        <v>24818</v>
      </c>
      <c r="L23" s="143">
        <f>K23*100/D23</f>
        <v>100</v>
      </c>
      <c r="M23" s="164" t="s">
        <v>28</v>
      </c>
    </row>
    <row r="24" spans="1:13" ht="23.25">
      <c r="A24" s="27"/>
      <c r="B24" s="28" t="s">
        <v>7</v>
      </c>
      <c r="C24" s="52"/>
      <c r="D24" s="170"/>
      <c r="E24" s="163"/>
      <c r="F24" s="163"/>
      <c r="G24" s="163"/>
      <c r="H24" s="163"/>
      <c r="I24" s="163"/>
      <c r="J24" s="172"/>
      <c r="K24" s="142"/>
      <c r="L24" s="144"/>
      <c r="M24" s="165"/>
    </row>
    <row r="25" spans="1:13" ht="23.25">
      <c r="A25" s="16"/>
      <c r="B25" s="14" t="s">
        <v>8</v>
      </c>
      <c r="C25" s="53" t="s">
        <v>36</v>
      </c>
      <c r="D25" s="15">
        <v>24818</v>
      </c>
      <c r="E25" s="59">
        <v>0</v>
      </c>
      <c r="F25" s="59">
        <v>0</v>
      </c>
      <c r="G25" s="59">
        <v>0</v>
      </c>
      <c r="H25" s="59">
        <v>24818</v>
      </c>
      <c r="I25" s="59">
        <v>0</v>
      </c>
      <c r="J25" s="68">
        <v>0</v>
      </c>
      <c r="K25" s="79">
        <f>SUM(E25:J25)</f>
        <v>24818</v>
      </c>
      <c r="L25" s="106">
        <f aca="true" t="shared" si="4" ref="L25:L31">K25*100/D25</f>
        <v>100</v>
      </c>
      <c r="M25" s="114"/>
    </row>
    <row r="26" spans="1:13" ht="23.25">
      <c r="A26" s="35">
        <v>5</v>
      </c>
      <c r="B26" s="34" t="s">
        <v>2</v>
      </c>
      <c r="C26" s="54"/>
      <c r="D26" s="36">
        <v>2140</v>
      </c>
      <c r="E26" s="69">
        <v>0</v>
      </c>
      <c r="F26" s="69">
        <v>0</v>
      </c>
      <c r="G26" s="69">
        <v>0</v>
      </c>
      <c r="H26" s="69">
        <v>2140</v>
      </c>
      <c r="I26" s="69">
        <v>0</v>
      </c>
      <c r="J26" s="70">
        <v>0</v>
      </c>
      <c r="K26" s="81">
        <v>2140</v>
      </c>
      <c r="L26" s="93">
        <f t="shared" si="4"/>
        <v>100</v>
      </c>
      <c r="M26" s="116" t="s">
        <v>28</v>
      </c>
    </row>
    <row r="27" spans="1:13" ht="23.25">
      <c r="A27" s="11"/>
      <c r="B27" s="12" t="s">
        <v>32</v>
      </c>
      <c r="C27" s="122" t="s">
        <v>36</v>
      </c>
      <c r="D27" s="5">
        <v>1000</v>
      </c>
      <c r="E27" s="71">
        <v>0</v>
      </c>
      <c r="F27" s="71">
        <v>0</v>
      </c>
      <c r="G27" s="71">
        <v>0</v>
      </c>
      <c r="H27" s="71">
        <v>0</v>
      </c>
      <c r="I27" s="71">
        <v>1000</v>
      </c>
      <c r="J27" s="97">
        <v>0</v>
      </c>
      <c r="K27" s="98">
        <f>SUM(E27:J27)</f>
        <v>1000</v>
      </c>
      <c r="L27" s="104">
        <f t="shared" si="4"/>
        <v>100</v>
      </c>
      <c r="M27" s="113"/>
    </row>
    <row r="28" spans="1:13" ht="23.25">
      <c r="A28" s="3"/>
      <c r="B28" s="6" t="s">
        <v>33</v>
      </c>
      <c r="C28" s="123" t="s">
        <v>36</v>
      </c>
      <c r="D28" s="17">
        <v>1140</v>
      </c>
      <c r="E28" s="73">
        <v>0</v>
      </c>
      <c r="F28" s="73">
        <v>0</v>
      </c>
      <c r="G28" s="73">
        <v>0</v>
      </c>
      <c r="H28" s="73">
        <v>1140</v>
      </c>
      <c r="I28" s="73">
        <v>0</v>
      </c>
      <c r="J28" s="99">
        <v>0</v>
      </c>
      <c r="K28" s="102">
        <f>SUM(E28:J28)</f>
        <v>1140</v>
      </c>
      <c r="L28" s="105">
        <f t="shared" si="4"/>
        <v>100</v>
      </c>
      <c r="M28" s="118"/>
    </row>
    <row r="29" spans="1:13" ht="84">
      <c r="A29" s="37">
        <v>6</v>
      </c>
      <c r="B29" s="38" t="s">
        <v>57</v>
      </c>
      <c r="C29" s="135" t="s">
        <v>36</v>
      </c>
      <c r="D29" s="130">
        <v>101400</v>
      </c>
      <c r="E29" s="136">
        <v>0</v>
      </c>
      <c r="F29" s="136">
        <v>0</v>
      </c>
      <c r="G29" s="136">
        <v>0</v>
      </c>
      <c r="H29" s="136">
        <v>0</v>
      </c>
      <c r="I29" s="136">
        <v>7800</v>
      </c>
      <c r="J29" s="137">
        <v>89700</v>
      </c>
      <c r="K29" s="137">
        <f>SUM(E29:J29)</f>
        <v>97500</v>
      </c>
      <c r="L29" s="133">
        <f>K29*100/D29</f>
        <v>96.15384615384616</v>
      </c>
      <c r="M29" s="134" t="s">
        <v>28</v>
      </c>
    </row>
    <row r="30" spans="1:13" ht="23.25">
      <c r="A30" s="39">
        <v>7</v>
      </c>
      <c r="B30" s="160" t="s">
        <v>3</v>
      </c>
      <c r="C30" s="161"/>
      <c r="D30" s="30">
        <f>SUM(D31:D36)</f>
        <v>54100</v>
      </c>
      <c r="E30" s="74">
        <v>0</v>
      </c>
      <c r="F30" s="74">
        <v>0</v>
      </c>
      <c r="G30" s="74">
        <f>SUM(G31:G36)</f>
        <v>23600</v>
      </c>
      <c r="H30" s="74">
        <f>SUM(H31:H36)</f>
        <v>28600</v>
      </c>
      <c r="I30" s="74">
        <f>SUM(I31:I36)</f>
        <v>1900</v>
      </c>
      <c r="J30" s="82">
        <f>SUM(J31:J36)</f>
        <v>0</v>
      </c>
      <c r="K30" s="82">
        <f>SUM(E30:J30)</f>
        <v>54100</v>
      </c>
      <c r="L30" s="92">
        <f t="shared" si="4"/>
        <v>100</v>
      </c>
      <c r="M30" s="117" t="s">
        <v>28</v>
      </c>
    </row>
    <row r="31" spans="1:13" ht="23.25">
      <c r="A31" s="11"/>
      <c r="B31" s="14" t="s">
        <v>34</v>
      </c>
      <c r="C31" s="47" t="s">
        <v>36</v>
      </c>
      <c r="D31" s="5">
        <v>10000</v>
      </c>
      <c r="E31" s="71">
        <v>0</v>
      </c>
      <c r="F31" s="71">
        <v>0</v>
      </c>
      <c r="G31" s="71">
        <v>0</v>
      </c>
      <c r="H31" s="71">
        <v>10000</v>
      </c>
      <c r="I31" s="71">
        <v>0</v>
      </c>
      <c r="J31" s="72">
        <v>0</v>
      </c>
      <c r="K31" s="83">
        <f>SUM(E31:J31)</f>
        <v>10000</v>
      </c>
      <c r="L31" s="104">
        <f t="shared" si="4"/>
        <v>100</v>
      </c>
      <c r="M31" s="113"/>
    </row>
    <row r="32" spans="1:13" ht="23.25">
      <c r="A32" s="13"/>
      <c r="B32" s="14" t="s">
        <v>35</v>
      </c>
      <c r="C32" s="48"/>
      <c r="D32" s="15"/>
      <c r="E32" s="58"/>
      <c r="F32" s="58"/>
      <c r="G32" s="58"/>
      <c r="H32" s="58"/>
      <c r="I32" s="58"/>
      <c r="J32" s="75"/>
      <c r="K32" s="84"/>
      <c r="L32" s="103"/>
      <c r="M32" s="114"/>
    </row>
    <row r="33" spans="1:13" ht="23.25">
      <c r="A33" s="16"/>
      <c r="B33" s="33" t="s">
        <v>20</v>
      </c>
      <c r="C33" s="49" t="s">
        <v>36</v>
      </c>
      <c r="D33" s="40">
        <v>7200</v>
      </c>
      <c r="E33" s="76">
        <v>0</v>
      </c>
      <c r="F33" s="76">
        <v>0</v>
      </c>
      <c r="G33" s="76">
        <v>7200</v>
      </c>
      <c r="H33" s="76">
        <v>0</v>
      </c>
      <c r="I33" s="76">
        <v>0</v>
      </c>
      <c r="J33" s="77">
        <v>0</v>
      </c>
      <c r="K33" s="85">
        <f>SUM(E33:J33)</f>
        <v>7200</v>
      </c>
      <c r="L33" s="107">
        <f>K33*100/D33</f>
        <v>100</v>
      </c>
      <c r="M33" s="119"/>
    </row>
    <row r="34" spans="1:13" ht="42">
      <c r="A34" s="9"/>
      <c r="B34" s="42" t="s">
        <v>21</v>
      </c>
      <c r="C34" s="138" t="s">
        <v>36</v>
      </c>
      <c r="D34" s="41">
        <v>35000</v>
      </c>
      <c r="E34" s="78">
        <v>0</v>
      </c>
      <c r="F34" s="78">
        <v>0</v>
      </c>
      <c r="G34" s="78">
        <v>16400</v>
      </c>
      <c r="H34" s="78">
        <v>18600</v>
      </c>
      <c r="I34" s="78">
        <v>0</v>
      </c>
      <c r="J34" s="126">
        <v>0</v>
      </c>
      <c r="K34" s="86">
        <f>SUM(E34:J34)</f>
        <v>35000</v>
      </c>
      <c r="L34" s="110">
        <f>K34*100/D34</f>
        <v>100</v>
      </c>
      <c r="M34" s="119"/>
    </row>
    <row r="35" spans="1:13" ht="23.25">
      <c r="A35" s="9"/>
      <c r="B35" s="42" t="s">
        <v>58</v>
      </c>
      <c r="C35" s="138" t="s">
        <v>36</v>
      </c>
      <c r="D35" s="41">
        <v>1900</v>
      </c>
      <c r="E35" s="78">
        <v>0</v>
      </c>
      <c r="F35" s="78">
        <v>0</v>
      </c>
      <c r="G35" s="78">
        <v>0</v>
      </c>
      <c r="H35" s="78">
        <v>0</v>
      </c>
      <c r="I35" s="78">
        <v>1900</v>
      </c>
      <c r="J35" s="126">
        <v>0</v>
      </c>
      <c r="K35" s="86">
        <f>SUM(E35:J35)</f>
        <v>1900</v>
      </c>
      <c r="L35" s="110">
        <f>K35*100/D35</f>
        <v>100</v>
      </c>
      <c r="M35" s="119"/>
    </row>
    <row r="36" spans="1:13" ht="23.25">
      <c r="A36" s="9"/>
      <c r="B36" s="42"/>
      <c r="C36" s="50"/>
      <c r="D36" s="41"/>
      <c r="E36" s="78"/>
      <c r="F36" s="78"/>
      <c r="G36" s="78"/>
      <c r="H36" s="78"/>
      <c r="I36" s="78"/>
      <c r="J36" s="126"/>
      <c r="K36" s="86"/>
      <c r="L36" s="110"/>
      <c r="M36" s="119"/>
    </row>
    <row r="37" spans="1:13" ht="23.25">
      <c r="A37" s="166" t="s">
        <v>16</v>
      </c>
      <c r="B37" s="167"/>
      <c r="C37" s="168"/>
      <c r="D37" s="45">
        <f>D7+D23+D26+D29+D30</f>
        <v>2052958</v>
      </c>
      <c r="E37" s="127">
        <f>E8+E9+E10+E11+E12+E13+E14+E15+E16+E17+E18+E19+E20+E23+E26+E29+E30</f>
        <v>89468</v>
      </c>
      <c r="F37" s="127">
        <f aca="true" t="shared" si="5" ref="F37:K37">F8+F9+F10+F11+F12+F13+F14+F15+F16+F17+F18+F19+F20+F23+F26+F29+F30</f>
        <v>148759.28</v>
      </c>
      <c r="G37" s="127">
        <f t="shared" si="5"/>
        <v>361738.87</v>
      </c>
      <c r="H37" s="127">
        <f t="shared" si="5"/>
        <v>459189.77</v>
      </c>
      <c r="I37" s="127">
        <f t="shared" si="5"/>
        <v>218492.89</v>
      </c>
      <c r="J37" s="127">
        <f t="shared" si="5"/>
        <v>250922.29</v>
      </c>
      <c r="K37" s="127">
        <f t="shared" si="5"/>
        <v>1528571.1</v>
      </c>
      <c r="L37" s="108">
        <f>(K37*100)/D37</f>
        <v>74.4570078881302</v>
      </c>
      <c r="M37" s="120"/>
    </row>
    <row r="39" spans="2:12" ht="23.25">
      <c r="B39" s="124" t="s">
        <v>50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</row>
    <row r="40" spans="2:12" ht="23.25">
      <c r="B40" s="152" t="s">
        <v>51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</row>
    <row r="41" spans="2:12" ht="23.25"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</row>
    <row r="42" spans="2:12" ht="23.25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2:12" ht="23.25">
      <c r="B43" s="124" t="s">
        <v>38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</row>
    <row r="44" spans="2:12" ht="27.75">
      <c r="B44" s="124"/>
      <c r="C44" s="124"/>
      <c r="D44" s="124"/>
      <c r="E44" s="124"/>
      <c r="F44" s="124"/>
      <c r="G44" s="124"/>
      <c r="H44" s="128" t="s">
        <v>52</v>
      </c>
      <c r="I44" s="124"/>
      <c r="J44" s="124"/>
      <c r="K44" s="124"/>
      <c r="L44" s="124"/>
    </row>
    <row r="45" spans="2:12" ht="27.75">
      <c r="B45" s="124"/>
      <c r="C45" s="124"/>
      <c r="D45" s="124"/>
      <c r="E45" s="124"/>
      <c r="F45" s="124"/>
      <c r="G45" s="124"/>
      <c r="H45" s="153" t="s">
        <v>53</v>
      </c>
      <c r="I45" s="153"/>
      <c r="J45" s="153"/>
      <c r="K45" s="124"/>
      <c r="L45" s="124"/>
    </row>
    <row r="46" spans="2:12" ht="23.25">
      <c r="B46" s="124"/>
      <c r="C46" s="124"/>
      <c r="D46" s="124"/>
      <c r="E46" s="124"/>
      <c r="F46" s="124"/>
      <c r="G46" s="124"/>
      <c r="H46" s="153" t="s">
        <v>54</v>
      </c>
      <c r="I46" s="153"/>
      <c r="J46" s="153"/>
      <c r="K46" s="124"/>
      <c r="L46" s="124"/>
    </row>
    <row r="47" spans="2:12" ht="23.25">
      <c r="B47" s="124"/>
      <c r="C47" s="124"/>
      <c r="D47" s="124"/>
      <c r="E47" s="124"/>
      <c r="F47" s="124"/>
      <c r="G47" s="124"/>
      <c r="H47" s="153" t="s">
        <v>39</v>
      </c>
      <c r="I47" s="153"/>
      <c r="J47" s="153"/>
      <c r="K47" s="124"/>
      <c r="L47" s="124"/>
    </row>
    <row r="48" spans="2:12" ht="23.25"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</row>
    <row r="49" spans="2:12" ht="23.25">
      <c r="B49" s="124"/>
      <c r="C49" s="124"/>
      <c r="D49" s="124"/>
      <c r="E49" s="124"/>
      <c r="F49" s="88" t="s">
        <v>40</v>
      </c>
      <c r="G49" s="124"/>
      <c r="H49" s="124"/>
      <c r="I49" s="124"/>
      <c r="J49" s="124"/>
      <c r="K49" s="124"/>
      <c r="L49" s="124"/>
    </row>
    <row r="50" spans="2:12" ht="23.25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</row>
    <row r="51" spans="2:12" ht="23.25">
      <c r="B51" s="124"/>
      <c r="C51" s="124"/>
      <c r="D51" s="124"/>
      <c r="E51" s="124"/>
      <c r="F51" s="125" t="s">
        <v>41</v>
      </c>
      <c r="G51" s="124"/>
      <c r="H51" s="124"/>
      <c r="I51" s="124"/>
      <c r="J51" s="124"/>
      <c r="K51" s="124"/>
      <c r="L51" s="124"/>
    </row>
    <row r="52" spans="2:12" ht="23.25">
      <c r="B52" s="124"/>
      <c r="C52" s="124"/>
      <c r="D52" s="124"/>
      <c r="E52" s="124"/>
      <c r="F52" s="153" t="s">
        <v>55</v>
      </c>
      <c r="G52" s="153"/>
      <c r="H52" s="153"/>
      <c r="I52" s="124"/>
      <c r="J52" s="124"/>
      <c r="K52" s="124"/>
      <c r="L52" s="124"/>
    </row>
    <row r="53" spans="2:12" ht="23.25">
      <c r="B53" s="124"/>
      <c r="C53" s="124"/>
      <c r="D53" s="124"/>
      <c r="E53" s="124"/>
      <c r="F53" s="153" t="s">
        <v>56</v>
      </c>
      <c r="G53" s="153"/>
      <c r="H53" s="153"/>
      <c r="I53" s="124"/>
      <c r="J53" s="124"/>
      <c r="K53" s="124"/>
      <c r="L53" s="124"/>
    </row>
  </sheetData>
  <sheetProtection/>
  <mergeCells count="31">
    <mergeCell ref="A37:C37"/>
    <mergeCell ref="D23:D24"/>
    <mergeCell ref="H23:H24"/>
    <mergeCell ref="I23:I24"/>
    <mergeCell ref="J23:J24"/>
    <mergeCell ref="G23:G24"/>
    <mergeCell ref="M23:M24"/>
    <mergeCell ref="H46:J46"/>
    <mergeCell ref="H47:J47"/>
    <mergeCell ref="F52:H52"/>
    <mergeCell ref="F53:H53"/>
    <mergeCell ref="L5:L6"/>
    <mergeCell ref="K5:K6"/>
    <mergeCell ref="B40:L42"/>
    <mergeCell ref="H45:J45"/>
    <mergeCell ref="B7:C7"/>
    <mergeCell ref="E5:J5"/>
    <mergeCell ref="B20:C20"/>
    <mergeCell ref="B30:C30"/>
    <mergeCell ref="E23:E24"/>
    <mergeCell ref="F23:F24"/>
    <mergeCell ref="M5:M6"/>
    <mergeCell ref="K23:K24"/>
    <mergeCell ref="L23:L24"/>
    <mergeCell ref="A1:M1"/>
    <mergeCell ref="A2:M2"/>
    <mergeCell ref="A3:M3"/>
    <mergeCell ref="A5:A6"/>
    <mergeCell ref="B5:B6"/>
    <mergeCell ref="C5:C6"/>
    <mergeCell ref="D5:D6"/>
  </mergeCells>
  <printOptions/>
  <pageMargins left="0.3937007874015748" right="0.3937007874015748" top="0.3937007874015748" bottom="0.59" header="0.31496062992125984" footer="0.31496062992125984"/>
  <pageSetup fitToHeight="0" fitToWidth="1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Thanawat Komvong</cp:lastModifiedBy>
  <cp:lastPrinted>2024-03-22T06:57:25Z</cp:lastPrinted>
  <dcterms:created xsi:type="dcterms:W3CDTF">2023-05-30T14:10:06Z</dcterms:created>
  <dcterms:modified xsi:type="dcterms:W3CDTF">2024-04-09T08:17:28Z</dcterms:modified>
  <cp:category/>
  <cp:version/>
  <cp:contentType/>
  <cp:contentStatus/>
</cp:coreProperties>
</file>